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SS\Desktop\trabajo\"/>
    </mc:Choice>
  </mc:AlternateContent>
  <xr:revisionPtr revIDLastSave="0" documentId="13_ncr:1_{F2568BA7-8DE4-49AF-87F6-9ED36BBD8E17}" xr6:coauthVersionLast="47" xr6:coauthVersionMax="47" xr10:uidLastSave="{00000000-0000-0000-0000-000000000000}"/>
  <bookViews>
    <workbookView xWindow="-120" yWindow="330" windowWidth="29040" windowHeight="15990" activeTab="1" xr2:uid="{63F8C3AC-05A1-4202-93DC-03CEBEBAC4C6}"/>
  </bookViews>
  <sheets>
    <sheet name="MENU" sheetId="4" r:id="rId1"/>
    <sheet name="Factura" sheetId="1" r:id="rId2"/>
    <sheet name="Hoja1" sheetId="5" r:id="rId3"/>
    <sheet name="CLIENTES" sheetId="2" r:id="rId4"/>
    <sheet name="PRODUCTOS" sheetId="3" r:id="rId5"/>
  </sheets>
  <definedNames>
    <definedName name="_xlnm._FilterDatabase" localSheetId="3" hidden="1">CLIENTES!$A$4:$H$9</definedName>
    <definedName name="_xlnm._FilterDatabase" localSheetId="4" hidden="1">PRODUCTOS!$A$4:$G$14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  <c r="G5" i="1"/>
  <c r="F5" i="1"/>
  <c r="D5" i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C14" i="1"/>
  <c r="C16" i="1"/>
  <c r="C17" i="1"/>
  <c r="C18" i="1"/>
  <c r="C19" i="1"/>
  <c r="C20" i="1"/>
  <c r="C21" i="1"/>
  <c r="C22" i="1"/>
  <c r="F13" i="1"/>
  <c r="H13" i="1" s="1"/>
  <c r="H22" i="1"/>
  <c r="G6" i="3"/>
  <c r="G7" i="3"/>
  <c r="G8" i="3"/>
  <c r="G9" i="3"/>
  <c r="G10" i="3"/>
  <c r="G11" i="3"/>
  <c r="G12" i="3"/>
  <c r="G13" i="3"/>
  <c r="G14" i="3"/>
  <c r="G5" i="3"/>
  <c r="H23" i="1" l="1"/>
  <c r="H24" i="1" l="1"/>
  <c r="H25" i="1" s="1"/>
</calcChain>
</file>

<file path=xl/sharedStrings.xml><?xml version="1.0" encoding="utf-8"?>
<sst xmlns="http://schemas.openxmlformats.org/spreadsheetml/2006/main" count="121" uniqueCount="105">
  <si>
    <t>CLIENTE:</t>
  </si>
  <si>
    <t>DIRECCIÓN:</t>
  </si>
  <si>
    <t>COMPROBANTE FISCAL</t>
  </si>
  <si>
    <t>#</t>
  </si>
  <si>
    <t>CÓDIGO</t>
  </si>
  <si>
    <t>DESCRIPCIÓN</t>
  </si>
  <si>
    <t>PRECIO UNITARIO</t>
  </si>
  <si>
    <t>CANTIDAD</t>
  </si>
  <si>
    <t>TOTAL</t>
  </si>
  <si>
    <t>SON:</t>
  </si>
  <si>
    <t>SUBTOTAL</t>
  </si>
  <si>
    <t>13% IVA</t>
  </si>
  <si>
    <t>PARIJATITO NATIONAL, S.A. DE C.V.®</t>
  </si>
  <si>
    <t>Visita nuestra web</t>
  </si>
  <si>
    <t>ir al inicio</t>
  </si>
  <si>
    <t>DATOS DE CLIENTES</t>
  </si>
  <si>
    <t>DATOS DE PRODUCTOS</t>
  </si>
  <si>
    <t>DESCRIPCION</t>
  </si>
  <si>
    <t>MEDIDA</t>
  </si>
  <si>
    <t>UNIDAD</t>
  </si>
  <si>
    <t>PRECIO COMPRA</t>
  </si>
  <si>
    <t>PRECIO DE VENTA</t>
  </si>
  <si>
    <t>CODIGO CLIENTE</t>
  </si>
  <si>
    <t>NOMBRE CLIENTE</t>
  </si>
  <si>
    <t>REGISTRO</t>
  </si>
  <si>
    <t>NIT</t>
  </si>
  <si>
    <t>DIRECCION</t>
  </si>
  <si>
    <t>TELEFONO</t>
  </si>
  <si>
    <t>CORREO</t>
  </si>
  <si>
    <t>ZAPATO</t>
  </si>
  <si>
    <t>CALCETIN</t>
  </si>
  <si>
    <t>CAMISA</t>
  </si>
  <si>
    <t>CORBATA</t>
  </si>
  <si>
    <t>PANTALON</t>
  </si>
  <si>
    <t>JEANS</t>
  </si>
  <si>
    <t>BLUSA</t>
  </si>
  <si>
    <t>CARTERA</t>
  </si>
  <si>
    <t>CODIGO PRODUCTO</t>
  </si>
  <si>
    <t>CATEGORIA</t>
  </si>
  <si>
    <t>PAR</t>
  </si>
  <si>
    <t>PAÑUELOS</t>
  </si>
  <si>
    <t>CAJA</t>
  </si>
  <si>
    <t>RELOJ</t>
  </si>
  <si>
    <t>CALZADO</t>
  </si>
  <si>
    <t>ROPA</t>
  </si>
  <si>
    <t>CARTERAS</t>
  </si>
  <si>
    <t>ACCESORIOS</t>
  </si>
  <si>
    <t>BRAD PITT</t>
  </si>
  <si>
    <t>ANGELINA JOLIE</t>
  </si>
  <si>
    <t>SHAKIRA</t>
  </si>
  <si>
    <t>WILL SMITH</t>
  </si>
  <si>
    <t>123456-1</t>
  </si>
  <si>
    <t>123456-2</t>
  </si>
  <si>
    <t>123456-3</t>
  </si>
  <si>
    <t>123456-4</t>
  </si>
  <si>
    <t>101-010101-101-1</t>
  </si>
  <si>
    <t>101-010101-101-2</t>
  </si>
  <si>
    <t>101-010101-101-3</t>
  </si>
  <si>
    <t>101-010101-101-4</t>
  </si>
  <si>
    <t>LOS ANGELES</t>
  </si>
  <si>
    <t>BARCELONA</t>
  </si>
  <si>
    <t>MIAMI</t>
  </si>
  <si>
    <t>7896-4321</t>
  </si>
  <si>
    <t>7896-4322</t>
  </si>
  <si>
    <t>7896-4323</t>
  </si>
  <si>
    <t>7896-4324</t>
  </si>
  <si>
    <t>BRADPITT@GMAIL.COM</t>
  </si>
  <si>
    <t>WILLSMITH@GMAIL.COM</t>
  </si>
  <si>
    <t>ANGELINA@HOTMAIL.COM</t>
  </si>
  <si>
    <t>SHAKIRA@YAHOO.COM</t>
  </si>
  <si>
    <t>CL-001</t>
  </si>
  <si>
    <t>CL-002</t>
  </si>
  <si>
    <t>CL-003</t>
  </si>
  <si>
    <t>CL-004</t>
  </si>
  <si>
    <t>CL-005</t>
  </si>
  <si>
    <t>123456-5</t>
  </si>
  <si>
    <t>101-010101-101-5</t>
  </si>
  <si>
    <t>7896-4325</t>
  </si>
  <si>
    <t>SILVESTER STALONE</t>
  </si>
  <si>
    <t>FLORIDA</t>
  </si>
  <si>
    <t>SILVESTER_STALONE@GMAIL.COM</t>
  </si>
  <si>
    <t>GIRO</t>
  </si>
  <si>
    <t>VENTA DE ROPA</t>
  </si>
  <si>
    <t>VENTA DE PERFUMES</t>
  </si>
  <si>
    <t>EVENTOS</t>
  </si>
  <si>
    <t>TOURS</t>
  </si>
  <si>
    <t>EJERCICIO</t>
  </si>
  <si>
    <t>GUIA DE CLASES</t>
  </si>
  <si>
    <t>INTRODUCCION A EXCEL Y GESTION DE CONTENIDO</t>
  </si>
  <si>
    <t>INSERTAR IMÁGENES, FORMAS Y OTROS</t>
  </si>
  <si>
    <t>FORMATOS BÁSICOS</t>
  </si>
  <si>
    <t>FORMATOS DE TABLAS</t>
  </si>
  <si>
    <t>FILTROS</t>
  </si>
  <si>
    <t>FORMULAS BÁSICAS</t>
  </si>
  <si>
    <t>VINCULOS</t>
  </si>
  <si>
    <t>REFERENCIAS ENTRE HOJAS</t>
  </si>
  <si>
    <t>DIFERENCIA</t>
  </si>
  <si>
    <t>FORMATO CONDICIONAL</t>
  </si>
  <si>
    <t>FORMULAS LOGICAS</t>
  </si>
  <si>
    <t>INICIAMOS EN UN MOMENTO</t>
  </si>
  <si>
    <t>OK</t>
  </si>
  <si>
    <t xml:space="preserve">DOS 00/100 DÓLARES </t>
  </si>
  <si>
    <t xml:space="preserve">UN  00/100 DÓLAR </t>
  </si>
  <si>
    <t>TEXTO</t>
  </si>
  <si>
    <t>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</si>
</sst>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3" fillId="0" borderId="0" xfId="1"/>
    <xf numFmtId="0" fontId="1" fillId="0" borderId="0" xfId="0" applyFont="1"/>
    <xf numFmtId="0" fontId="5" fillId="0" borderId="0" xfId="0" applyFont="1"/>
    <xf numFmtId="164" fontId="0" fillId="0" borderId="0" xfId="0" applyNumberFormat="1"/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3" borderId="0" xfId="0" applyFill="1"/>
    <xf numFmtId="0" fontId="0" fillId="3" borderId="1" xfId="0" applyFill="1" applyBorder="1"/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303401</xdr:colOff>
      <xdr:row>15</xdr:row>
      <xdr:rowOff>26683</xdr:rowOff>
    </xdr:from>
    <xdr:to>
      <xdr:col>6</xdr:col>
      <xdr:colOff>469159</xdr:colOff>
      <xdr:row>18</xdr:row>
      <xdr:rowOff>164692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065D134-1329-4932-AB1B-272DDFF59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401" y="2884183"/>
          <a:ext cx="3031541" cy="709509"/>
        </a:xfrm>
        <a:prstGeom prst="rect">
          <a:avLst/>
        </a:prstGeom>
      </xdr:spPr>
    </xdr:pic>
    <xdr:clientData/>
  </xdr:twoCellAnchor>
  <xdr:twoCellAnchor editAs="oneCell">
    <xdr:from>
      <xdr:col>1</xdr:col>
      <xdr:colOff>5170</xdr:colOff>
      <xdr:row>0</xdr:row>
      <xdr:rowOff>0</xdr:rowOff>
    </xdr:from>
    <xdr:to>
      <xdr:col>5</xdr:col>
      <xdr:colOff>84825</xdr:colOff>
      <xdr:row>3</xdr:row>
      <xdr:rowOff>138009</xdr:rowOff>
    </xdr:to>
    <xdr:pic>
      <xdr:nvPicPr>
        <xdr:cNvPr id="3" name="Imagen 2" descr="No le cambien el tamaño, por favor&#10;">
          <a:extLst>
            <a:ext uri="{FF2B5EF4-FFF2-40B4-BE49-F238E27FC236}">
              <a16:creationId xmlns:a16="http://schemas.microsoft.com/office/drawing/2014/main" id="{C8B23FE5-EE28-4453-ACB0-BD999FEC55C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29"/>
        <a:stretch/>
      </xdr:blipFill>
      <xdr:spPr>
        <a:xfrm>
          <a:off x="767170" y="0"/>
          <a:ext cx="3003416" cy="70950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759221</xdr:colOff>
      <xdr:row>2</xdr:row>
      <xdr:rowOff>60889</xdr:rowOff>
    </xdr:from>
    <xdr:to>
      <xdr:col>4</xdr:col>
      <xdr:colOff>194290</xdr:colOff>
      <xdr:row>3</xdr:row>
      <xdr:rowOff>126578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A466A3E1-11BF-41D9-876A-A58B5F0AB12F}"/>
            </a:ext>
          </a:extLst>
        </xdr:cNvPr>
        <xdr:cNvSpPr/>
      </xdr:nvSpPr>
      <xdr:spPr>
        <a:xfrm>
          <a:off x="1521221" y="441889"/>
          <a:ext cx="1721069" cy="25618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incie.or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HAKIRA@YAHOO.COM" TargetMode="External"/><Relationship Id="rId2" Type="http://schemas.openxmlformats.org/officeDocument/2006/relationships/hyperlink" Target="mailto:ANGELINA@HOTMAIL.COM" TargetMode="External"/><Relationship Id="rId1" Type="http://schemas.openxmlformats.org/officeDocument/2006/relationships/hyperlink" Target="mailto:BRADPITT@GMAIL.COM" TargetMode="External"/><Relationship Id="rId5" Type="http://schemas.openxmlformats.org/officeDocument/2006/relationships/hyperlink" Target="mailto:SILVESTER_STALONE@GMAIL.COM" TargetMode="External"/><Relationship Id="rId4" Type="http://schemas.openxmlformats.org/officeDocument/2006/relationships/hyperlink" Target="mailto:WILLSMITH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6226-DE7F-4D8D-89F6-A9E40810F1CD}">
  <dimension ref="B3:D16"/>
  <sheetViews>
    <sheetView zoomScale="115" zoomScaleNormal="115" workbookViewId="0">
      <selection activeCell="E16" sqref="E16"/>
    </sheetView>
  </sheetViews>
  <sheetFormatPr baseColWidth="10" defaultRowHeight="15" x14ac:dyDescent="0.25"/>
  <cols>
    <col min="2" max="2" width="5.42578125" customWidth="1"/>
    <col min="3" max="3" width="47" customWidth="1"/>
  </cols>
  <sheetData>
    <row r="3" spans="2:4" ht="26.25" x14ac:dyDescent="0.4">
      <c r="B3" s="4" t="s">
        <v>99</v>
      </c>
    </row>
    <row r="6" spans="2:4" x14ac:dyDescent="0.25">
      <c r="B6" t="s">
        <v>87</v>
      </c>
    </row>
    <row r="7" spans="2:4" x14ac:dyDescent="0.25">
      <c r="C7" s="3" t="s">
        <v>88</v>
      </c>
    </row>
    <row r="8" spans="2:4" x14ac:dyDescent="0.25">
      <c r="C8" s="3" t="s">
        <v>90</v>
      </c>
    </row>
    <row r="9" spans="2:4" x14ac:dyDescent="0.25">
      <c r="C9" s="3" t="s">
        <v>89</v>
      </c>
    </row>
    <row r="10" spans="2:4" x14ac:dyDescent="0.25">
      <c r="C10" s="3" t="s">
        <v>94</v>
      </c>
    </row>
    <row r="11" spans="2:4" x14ac:dyDescent="0.25">
      <c r="C11" s="3" t="s">
        <v>93</v>
      </c>
    </row>
    <row r="12" spans="2:4" x14ac:dyDescent="0.25">
      <c r="C12" t="s">
        <v>91</v>
      </c>
      <c r="D12" t="s">
        <v>100</v>
      </c>
    </row>
    <row r="13" spans="2:4" x14ac:dyDescent="0.25">
      <c r="C13" t="s">
        <v>92</v>
      </c>
    </row>
    <row r="14" spans="2:4" x14ac:dyDescent="0.25">
      <c r="C14" s="1" t="s">
        <v>97</v>
      </c>
    </row>
    <row r="15" spans="2:4" x14ac:dyDescent="0.25">
      <c r="C15" t="s">
        <v>95</v>
      </c>
    </row>
    <row r="16" spans="2:4" x14ac:dyDescent="0.25">
      <c r="C16" t="s">
        <v>98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6C1F2-1EF4-4672-B70C-BA5548A59FFB}">
  <dimension ref="B2:H31"/>
  <sheetViews>
    <sheetView tabSelected="1" view="pageLayout" zoomScale="115" zoomScaleNormal="100" zoomScalePageLayoutView="115" workbookViewId="0">
      <selection activeCell="D31" sqref="D31"/>
    </sheetView>
  </sheetViews>
  <sheetFormatPr baseColWidth="10" defaultRowHeight="15" x14ac:dyDescent="0.25"/>
  <cols>
    <col min="1" max="1" width="2.7109375" customWidth="1"/>
    <col min="3" max="3" width="8.85546875" customWidth="1"/>
  </cols>
  <sheetData>
    <row r="2" spans="2:8" x14ac:dyDescent="0.25">
      <c r="G2" s="13" t="s">
        <v>2</v>
      </c>
      <c r="H2" s="13"/>
    </row>
    <row r="3" spans="2:8" x14ac:dyDescent="0.25">
      <c r="G3" s="13"/>
      <c r="H3" s="13"/>
    </row>
    <row r="4" spans="2:8" x14ac:dyDescent="0.25">
      <c r="B4" s="1"/>
      <c r="G4" t="s">
        <v>3</v>
      </c>
      <c r="H4" s="8">
        <v>1</v>
      </c>
    </row>
    <row r="5" spans="2:8" x14ac:dyDescent="0.25">
      <c r="B5" t="s">
        <v>0</v>
      </c>
      <c r="C5" s="8" t="s">
        <v>70</v>
      </c>
      <c r="D5" t="str">
        <f>VLOOKUP(C5,CLIENTES!$A$5:$H$9,2)</f>
        <v>BRAD PITT</v>
      </c>
      <c r="F5" t="str">
        <f>VLOOKUP(C5,CLIENTES!$A$5:$H$9,4)</f>
        <v>123456-1</v>
      </c>
      <c r="G5" t="str">
        <f>VLOOKUP(C5,CLIENTES!$A$5:$H$9,5)</f>
        <v>101-010101-101-1</v>
      </c>
    </row>
    <row r="6" spans="2:8" x14ac:dyDescent="0.25">
      <c r="B6" t="s">
        <v>1</v>
      </c>
      <c r="C6" t="str">
        <f>VLOOKUP(C5,CLIENTES!$A$5:$H$9,6)</f>
        <v>MIAMI</v>
      </c>
    </row>
    <row r="8" spans="2:8" x14ac:dyDescent="0.25">
      <c r="B8" s="14" t="s">
        <v>12</v>
      </c>
      <c r="C8" s="14"/>
      <c r="D8" s="14"/>
      <c r="E8" s="14"/>
      <c r="F8" s="14"/>
      <c r="G8" s="14"/>
      <c r="H8" s="14"/>
    </row>
    <row r="9" spans="2:8" x14ac:dyDescent="0.25">
      <c r="B9" s="2" t="s">
        <v>13</v>
      </c>
    </row>
    <row r="11" spans="2:8" ht="15" customHeight="1" x14ac:dyDescent="0.25">
      <c r="B11" s="15" t="s">
        <v>4</v>
      </c>
      <c r="C11" s="16" t="s">
        <v>5</v>
      </c>
      <c r="D11" s="16"/>
      <c r="E11" s="16"/>
      <c r="F11" s="17" t="s">
        <v>6</v>
      </c>
      <c r="G11" s="16" t="s">
        <v>7</v>
      </c>
      <c r="H11" s="16" t="s">
        <v>8</v>
      </c>
    </row>
    <row r="12" spans="2:8" x14ac:dyDescent="0.25">
      <c r="B12" s="15"/>
      <c r="C12" s="16"/>
      <c r="D12" s="16"/>
      <c r="E12" s="16"/>
      <c r="F12" s="18"/>
      <c r="G12" s="16"/>
      <c r="H12" s="16"/>
    </row>
    <row r="13" spans="2:8" x14ac:dyDescent="0.25">
      <c r="B13" s="9">
        <v>3</v>
      </c>
      <c r="C13" s="11" t="str">
        <f>VLOOKUP(B13,PRODUCTOS!$A$4:$G$14,2)</f>
        <v>CAMISA</v>
      </c>
      <c r="D13" s="11"/>
      <c r="E13" s="11"/>
      <c r="F13" s="6">
        <f>VLOOKUP(B13,PRODUCTOS!$A$4:$G$14,6)</f>
        <v>6</v>
      </c>
      <c r="G13" s="9">
        <v>1</v>
      </c>
      <c r="H13" s="6">
        <f>G13*F13</f>
        <v>6</v>
      </c>
    </row>
    <row r="14" spans="2:8" x14ac:dyDescent="0.25">
      <c r="B14" s="9">
        <v>1</v>
      </c>
      <c r="C14" s="11" t="str">
        <f>VLOOKUP(B14,PRODUCTOS!$A$4:$G$14,2)</f>
        <v>ZAPATO</v>
      </c>
      <c r="D14" s="11"/>
      <c r="E14" s="11"/>
      <c r="F14" s="6">
        <f>VLOOKUP(B14,PRODUCTOS!$A$4:$G$14,6)</f>
        <v>12</v>
      </c>
      <c r="G14" s="9">
        <v>1</v>
      </c>
      <c r="H14" s="6">
        <f t="shared" ref="H14:H22" si="0">G14*F14</f>
        <v>12</v>
      </c>
    </row>
    <row r="15" spans="2:8" x14ac:dyDescent="0.25">
      <c r="B15" s="9"/>
      <c r="C15" s="11" t="e">
        <f>VLOOKUP(B15,PRODUCTOS!$A$4:$G$14,2)</f>
        <v>#N/A</v>
      </c>
      <c r="D15" s="11"/>
      <c r="E15" s="11"/>
      <c r="F15" s="6" t="e">
        <f>VLOOKUP(B15,PRODUCTOS!$A$4:$G$14,6)</f>
        <v>#N/A</v>
      </c>
      <c r="G15" s="9">
        <v>2</v>
      </c>
      <c r="H15" s="6" t="e">
        <f t="shared" si="0"/>
        <v>#N/A</v>
      </c>
    </row>
    <row r="16" spans="2:8" x14ac:dyDescent="0.25">
      <c r="B16" s="9"/>
      <c r="C16" s="11" t="e">
        <f>VLOOKUP(B16,PRODUCTOS!$A$4:$G$14,2)</f>
        <v>#N/A</v>
      </c>
      <c r="D16" s="11"/>
      <c r="E16" s="11"/>
      <c r="F16" s="6" t="e">
        <f>VLOOKUP(B16,PRODUCTOS!$A$4:$G$14,6)</f>
        <v>#N/A</v>
      </c>
      <c r="G16" s="9">
        <v>5</v>
      </c>
      <c r="H16" s="6" t="e">
        <f t="shared" si="0"/>
        <v>#N/A</v>
      </c>
    </row>
    <row r="17" spans="2:8" x14ac:dyDescent="0.25">
      <c r="B17" s="9"/>
      <c r="C17" s="11" t="e">
        <f>VLOOKUP(B17,PRODUCTOS!$A$4:$G$14,2)</f>
        <v>#N/A</v>
      </c>
      <c r="D17" s="11"/>
      <c r="E17" s="11"/>
      <c r="F17" s="6" t="e">
        <f>VLOOKUP(B17,PRODUCTOS!$A$4:$G$14,6)</f>
        <v>#N/A</v>
      </c>
      <c r="G17" s="9">
        <v>5</v>
      </c>
      <c r="H17" s="6" t="e">
        <f t="shared" si="0"/>
        <v>#N/A</v>
      </c>
    </row>
    <row r="18" spans="2:8" x14ac:dyDescent="0.25">
      <c r="B18" s="9"/>
      <c r="C18" s="11" t="e">
        <f>VLOOKUP(B18,PRODUCTOS!$A$4:$G$14,2)</f>
        <v>#N/A</v>
      </c>
      <c r="D18" s="11"/>
      <c r="E18" s="11"/>
      <c r="F18" s="6" t="e">
        <f>VLOOKUP(B18,PRODUCTOS!$A$4:$G$14,6)</f>
        <v>#N/A</v>
      </c>
      <c r="G18" s="9">
        <v>6</v>
      </c>
      <c r="H18" s="6" t="e">
        <f t="shared" si="0"/>
        <v>#N/A</v>
      </c>
    </row>
    <row r="19" spans="2:8" x14ac:dyDescent="0.25">
      <c r="B19" s="9"/>
      <c r="C19" s="11" t="e">
        <f>VLOOKUP(B19,PRODUCTOS!$A$4:$G$14,2)</f>
        <v>#N/A</v>
      </c>
      <c r="D19" s="11"/>
      <c r="E19" s="11"/>
      <c r="F19" s="6" t="e">
        <f>VLOOKUP(B19,PRODUCTOS!$A$4:$G$14,6)</f>
        <v>#N/A</v>
      </c>
      <c r="G19" s="9"/>
      <c r="H19" s="6" t="e">
        <f t="shared" si="0"/>
        <v>#N/A</v>
      </c>
    </row>
    <row r="20" spans="2:8" x14ac:dyDescent="0.25">
      <c r="B20" s="9"/>
      <c r="C20" s="11" t="e">
        <f>VLOOKUP(B20,PRODUCTOS!$A$4:$G$14,2)</f>
        <v>#N/A</v>
      </c>
      <c r="D20" s="11"/>
      <c r="E20" s="11"/>
      <c r="F20" s="6" t="e">
        <f>VLOOKUP(B20,PRODUCTOS!$A$4:$G$14,6)</f>
        <v>#N/A</v>
      </c>
      <c r="G20" s="9"/>
      <c r="H20" s="6" t="e">
        <f t="shared" si="0"/>
        <v>#N/A</v>
      </c>
    </row>
    <row r="21" spans="2:8" x14ac:dyDescent="0.25">
      <c r="B21" s="9"/>
      <c r="C21" s="11" t="e">
        <f>VLOOKUP(B21,PRODUCTOS!$A$4:$G$14,2)</f>
        <v>#N/A</v>
      </c>
      <c r="D21" s="11"/>
      <c r="E21" s="11"/>
      <c r="F21" s="6" t="e">
        <f>VLOOKUP(B21,PRODUCTOS!$A$4:$G$14,6)</f>
        <v>#N/A</v>
      </c>
      <c r="G21" s="9"/>
      <c r="H21" s="6" t="e">
        <f t="shared" si="0"/>
        <v>#N/A</v>
      </c>
    </row>
    <row r="22" spans="2:8" x14ac:dyDescent="0.25">
      <c r="B22" s="9"/>
      <c r="C22" s="11" t="e">
        <f>VLOOKUP(B22,PRODUCTOS!$A$4:$G$14,2)</f>
        <v>#N/A</v>
      </c>
      <c r="D22" s="11"/>
      <c r="E22" s="11"/>
      <c r="F22" s="6" t="e">
        <f>VLOOKUP(B22,PRODUCTOS!$A$4:$G$14,6)</f>
        <v>#N/A</v>
      </c>
      <c r="G22" s="9"/>
      <c r="H22" s="6" t="e">
        <f t="shared" si="0"/>
        <v>#N/A</v>
      </c>
    </row>
    <row r="23" spans="2:8" x14ac:dyDescent="0.25">
      <c r="B23" t="s">
        <v>9</v>
      </c>
      <c r="F23" s="12" t="s">
        <v>10</v>
      </c>
      <c r="G23" s="12"/>
      <c r="H23" s="6" t="e">
        <f>SUM(H13:H22)</f>
        <v>#N/A</v>
      </c>
    </row>
    <row r="24" spans="2:8" x14ac:dyDescent="0.25">
      <c r="F24" s="12" t="s">
        <v>11</v>
      </c>
      <c r="G24" s="12"/>
      <c r="H24" s="6" t="e">
        <f>H23*0.13</f>
        <v>#N/A</v>
      </c>
    </row>
    <row r="25" spans="2:8" x14ac:dyDescent="0.25">
      <c r="F25" s="10" t="s">
        <v>8</v>
      </c>
      <c r="G25" s="10"/>
      <c r="H25" s="7" t="e">
        <f>H23+H24</f>
        <v>#N/A</v>
      </c>
    </row>
    <row r="31" spans="2:8" x14ac:dyDescent="0.25">
      <c r="H31" t="s">
        <v>14</v>
      </c>
    </row>
  </sheetData>
  <mergeCells count="20">
    <mergeCell ref="C18:E18"/>
    <mergeCell ref="G2:H3"/>
    <mergeCell ref="B8:H8"/>
    <mergeCell ref="B11:B12"/>
    <mergeCell ref="C11:E12"/>
    <mergeCell ref="F11:F12"/>
    <mergeCell ref="G11:G12"/>
    <mergeCell ref="H11:H12"/>
    <mergeCell ref="C13:E13"/>
    <mergeCell ref="C14:E14"/>
    <mergeCell ref="C15:E15"/>
    <mergeCell ref="C16:E16"/>
    <mergeCell ref="C17:E17"/>
    <mergeCell ref="F25:G25"/>
    <mergeCell ref="C19:E19"/>
    <mergeCell ref="C20:E20"/>
    <mergeCell ref="C21:E21"/>
    <mergeCell ref="C22:E22"/>
    <mergeCell ref="F23:G23"/>
    <mergeCell ref="F24:G24"/>
  </mergeCells>
  <hyperlinks>
    <hyperlink ref="B9" r:id="rId1" xr:uid="{DEC7829D-D72D-45A0-9A93-758F55D4D9F5}"/>
  </hyperlinks>
  <pageMargins left="0.25" right="0.25" top="0.75" bottom="0.75" header="0.3" footer="0.3"/>
  <pageSetup scale="120" orientation="portrait" horizontalDpi="4294967293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53D0-4F49-4B4E-B371-277A0853BF34}">
  <dimension ref="B4:C6"/>
  <sheetViews>
    <sheetView workbookViewId="0">
      <selection activeCell="E9" sqref="E9"/>
    </sheetView>
  </sheetViews>
  <sheetFormatPr baseColWidth="10" defaultRowHeight="15" x14ac:dyDescent="0.25"/>
  <sheetData>
    <row r="4" spans="2:3" x14ac:dyDescent="0.25">
      <c r="B4" t="s">
        <v>104</v>
      </c>
      <c r="C4" t="s">
        <v>103</v>
      </c>
    </row>
    <row r="5" spans="2:3" x14ac:dyDescent="0.25">
      <c r="B5">
        <v>1</v>
      </c>
      <c r="C5" t="s">
        <v>102</v>
      </c>
    </row>
    <row r="6" spans="2:3" x14ac:dyDescent="0.25">
      <c r="B6">
        <v>2</v>
      </c>
      <c r="C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05D33-9AD1-488F-8BAB-0E7476CD54BA}">
  <sheetPr>
    <tabColor rgb="FFFF0000"/>
  </sheetPr>
  <dimension ref="A2:H9"/>
  <sheetViews>
    <sheetView zoomScale="115" zoomScaleNormal="115" workbookViewId="0">
      <pane ySplit="4" topLeftCell="A5" activePane="bottomLeft" state="frozen"/>
      <selection pane="bottomLeft" activeCell="F5" sqref="F5"/>
    </sheetView>
  </sheetViews>
  <sheetFormatPr baseColWidth="10" defaultRowHeight="15" x14ac:dyDescent="0.25"/>
  <cols>
    <col min="1" max="1" width="17.140625" customWidth="1"/>
    <col min="2" max="2" width="18.42578125" bestFit="1" customWidth="1"/>
    <col min="3" max="3" width="19.5703125" bestFit="1" customWidth="1"/>
    <col min="4" max="4" width="9.5703125" bestFit="1" customWidth="1"/>
    <col min="5" max="5" width="17.28515625" bestFit="1" customWidth="1"/>
    <col min="6" max="6" width="12.5703125" bestFit="1" customWidth="1"/>
    <col min="8" max="8" width="31.85546875" bestFit="1" customWidth="1"/>
  </cols>
  <sheetData>
    <row r="2" spans="1:8" x14ac:dyDescent="0.25">
      <c r="A2" t="s">
        <v>15</v>
      </c>
    </row>
    <row r="4" spans="1:8" x14ac:dyDescent="0.25">
      <c r="A4" s="3" t="s">
        <v>22</v>
      </c>
      <c r="B4" s="3" t="s">
        <v>23</v>
      </c>
      <c r="C4" s="3" t="s">
        <v>81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</row>
    <row r="5" spans="1:8" x14ac:dyDescent="0.25">
      <c r="A5" t="s">
        <v>70</v>
      </c>
      <c r="B5" t="s">
        <v>47</v>
      </c>
      <c r="C5" t="s">
        <v>82</v>
      </c>
      <c r="D5" t="s">
        <v>51</v>
      </c>
      <c r="E5" t="s">
        <v>55</v>
      </c>
      <c r="F5" t="s">
        <v>61</v>
      </c>
      <c r="G5" t="s">
        <v>62</v>
      </c>
      <c r="H5" s="2" t="s">
        <v>66</v>
      </c>
    </row>
    <row r="6" spans="1:8" x14ac:dyDescent="0.25">
      <c r="A6" t="s">
        <v>71</v>
      </c>
      <c r="B6" t="s">
        <v>48</v>
      </c>
      <c r="C6" t="s">
        <v>83</v>
      </c>
      <c r="D6" t="s">
        <v>52</v>
      </c>
      <c r="E6" t="s">
        <v>56</v>
      </c>
      <c r="F6" t="s">
        <v>59</v>
      </c>
      <c r="G6" t="s">
        <v>63</v>
      </c>
      <c r="H6" s="2" t="s">
        <v>68</v>
      </c>
    </row>
    <row r="7" spans="1:8" x14ac:dyDescent="0.25">
      <c r="A7" t="s">
        <v>72</v>
      </c>
      <c r="B7" t="s">
        <v>49</v>
      </c>
      <c r="C7" t="s">
        <v>84</v>
      </c>
      <c r="D7" t="s">
        <v>53</v>
      </c>
      <c r="E7" t="s">
        <v>57</v>
      </c>
      <c r="F7" t="s">
        <v>60</v>
      </c>
      <c r="G7" t="s">
        <v>64</v>
      </c>
      <c r="H7" s="2" t="s">
        <v>69</v>
      </c>
    </row>
    <row r="8" spans="1:8" x14ac:dyDescent="0.25">
      <c r="A8" t="s">
        <v>73</v>
      </c>
      <c r="B8" t="s">
        <v>50</v>
      </c>
      <c r="C8" t="s">
        <v>85</v>
      </c>
      <c r="D8" t="s">
        <v>54</v>
      </c>
      <c r="E8" t="s">
        <v>58</v>
      </c>
      <c r="F8" t="s">
        <v>61</v>
      </c>
      <c r="G8" t="s">
        <v>65</v>
      </c>
      <c r="H8" s="2" t="s">
        <v>67</v>
      </c>
    </row>
    <row r="9" spans="1:8" x14ac:dyDescent="0.25">
      <c r="A9" t="s">
        <v>74</v>
      </c>
      <c r="B9" t="s">
        <v>78</v>
      </c>
      <c r="C9" t="s">
        <v>86</v>
      </c>
      <c r="D9" t="s">
        <v>75</v>
      </c>
      <c r="E9" t="s">
        <v>76</v>
      </c>
      <c r="F9" t="s">
        <v>79</v>
      </c>
      <c r="G9" t="s">
        <v>77</v>
      </c>
      <c r="H9" s="2" t="s">
        <v>80</v>
      </c>
    </row>
  </sheetData>
  <autoFilter ref="A4:H9" xr:uid="{36305D33-9AD1-488F-8BAB-0E7476CD54BA}"/>
  <phoneticPr fontId="4" type="noConversion"/>
  <hyperlinks>
    <hyperlink ref="H5" r:id="rId1" xr:uid="{3986CA07-F666-465B-AE88-0F640E63E50B}"/>
    <hyperlink ref="H6" r:id="rId2" xr:uid="{772EFF9D-4B40-46E5-AC39-7BDE7CE55031}"/>
    <hyperlink ref="H7" r:id="rId3" xr:uid="{106EF284-CE86-4B80-BAE4-3277496DE3F3}"/>
    <hyperlink ref="H8" r:id="rId4" xr:uid="{9E42D90B-9602-4461-AA20-C55C69C1E592}"/>
    <hyperlink ref="H9" r:id="rId5" xr:uid="{8962EC56-D034-4E83-A76C-85F456D693A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860C1-792A-445C-A73B-F507453FB63A}">
  <sheetPr>
    <tabColor rgb="FF0070C0"/>
  </sheetPr>
  <dimension ref="A2:G14"/>
  <sheetViews>
    <sheetView zoomScale="130" zoomScaleNormal="130" workbookViewId="0">
      <selection activeCell="C25" sqref="C25"/>
    </sheetView>
  </sheetViews>
  <sheetFormatPr baseColWidth="10" defaultRowHeight="15" x14ac:dyDescent="0.25"/>
  <cols>
    <col min="1" max="1" width="18.5703125" customWidth="1"/>
    <col min="2" max="2" width="12.85546875" bestFit="1" customWidth="1"/>
    <col min="3" max="3" width="12.140625" bestFit="1" customWidth="1"/>
    <col min="4" max="4" width="8.140625" bestFit="1" customWidth="1"/>
    <col min="5" max="5" width="15.7109375" bestFit="1" customWidth="1"/>
    <col min="6" max="6" width="16.7109375" bestFit="1" customWidth="1"/>
    <col min="8" max="8" width="11.85546875" bestFit="1" customWidth="1"/>
  </cols>
  <sheetData>
    <row r="2" spans="1:7" x14ac:dyDescent="0.25">
      <c r="A2" t="s">
        <v>16</v>
      </c>
    </row>
    <row r="4" spans="1:7" x14ac:dyDescent="0.25">
      <c r="A4" t="s">
        <v>37</v>
      </c>
      <c r="B4" t="s">
        <v>17</v>
      </c>
      <c r="C4" t="s">
        <v>38</v>
      </c>
      <c r="D4" t="s">
        <v>18</v>
      </c>
      <c r="E4" t="s">
        <v>20</v>
      </c>
      <c r="F4" t="s">
        <v>21</v>
      </c>
      <c r="G4" t="s">
        <v>96</v>
      </c>
    </row>
    <row r="5" spans="1:7" x14ac:dyDescent="0.25">
      <c r="A5">
        <v>1</v>
      </c>
      <c r="B5" t="s">
        <v>29</v>
      </c>
      <c r="C5" t="s">
        <v>43</v>
      </c>
      <c r="D5" t="s">
        <v>19</v>
      </c>
      <c r="E5" s="5">
        <v>6.66</v>
      </c>
      <c r="F5" s="5">
        <v>12</v>
      </c>
      <c r="G5" s="5">
        <f t="shared" ref="G5:G14" si="0">F5-E5</f>
        <v>5.34</v>
      </c>
    </row>
    <row r="6" spans="1:7" x14ac:dyDescent="0.25">
      <c r="A6">
        <v>2</v>
      </c>
      <c r="B6" t="s">
        <v>30</v>
      </c>
      <c r="C6" t="s">
        <v>44</v>
      </c>
      <c r="D6" t="s">
        <v>39</v>
      </c>
      <c r="E6" s="5">
        <v>0.45</v>
      </c>
      <c r="F6" s="5">
        <v>1</v>
      </c>
      <c r="G6" s="5">
        <f t="shared" si="0"/>
        <v>0.55000000000000004</v>
      </c>
    </row>
    <row r="7" spans="1:7" x14ac:dyDescent="0.25">
      <c r="A7">
        <v>3</v>
      </c>
      <c r="B7" t="s">
        <v>31</v>
      </c>
      <c r="C7" t="s">
        <v>44</v>
      </c>
      <c r="D7" t="s">
        <v>19</v>
      </c>
      <c r="E7" s="5">
        <v>2.4</v>
      </c>
      <c r="F7" s="5">
        <v>6</v>
      </c>
      <c r="G7" s="5">
        <f t="shared" si="0"/>
        <v>3.6</v>
      </c>
    </row>
    <row r="8" spans="1:7" x14ac:dyDescent="0.25">
      <c r="A8">
        <v>4</v>
      </c>
      <c r="B8" t="s">
        <v>32</v>
      </c>
      <c r="C8" t="s">
        <v>44</v>
      </c>
      <c r="D8" t="s">
        <v>19</v>
      </c>
      <c r="E8" s="5">
        <v>1.1000000000000001</v>
      </c>
      <c r="F8" s="5">
        <v>3</v>
      </c>
      <c r="G8" s="5">
        <f t="shared" si="0"/>
        <v>1.9</v>
      </c>
    </row>
    <row r="9" spans="1:7" x14ac:dyDescent="0.25">
      <c r="A9">
        <v>5</v>
      </c>
      <c r="B9" t="s">
        <v>33</v>
      </c>
      <c r="C9" t="s">
        <v>44</v>
      </c>
      <c r="D9" t="s">
        <v>19</v>
      </c>
      <c r="E9" s="5">
        <v>6</v>
      </c>
      <c r="F9" s="5">
        <v>15</v>
      </c>
      <c r="G9" s="5">
        <f t="shared" si="0"/>
        <v>9</v>
      </c>
    </row>
    <row r="10" spans="1:7" x14ac:dyDescent="0.25">
      <c r="A10">
        <v>6</v>
      </c>
      <c r="B10" t="s">
        <v>34</v>
      </c>
      <c r="C10" t="s">
        <v>44</v>
      </c>
      <c r="D10" t="s">
        <v>19</v>
      </c>
      <c r="E10" s="5">
        <v>25</v>
      </c>
      <c r="F10" s="5">
        <v>15</v>
      </c>
      <c r="G10" s="5">
        <f t="shared" si="0"/>
        <v>-10</v>
      </c>
    </row>
    <row r="11" spans="1:7" x14ac:dyDescent="0.25">
      <c r="A11">
        <v>7</v>
      </c>
      <c r="B11" t="s">
        <v>35</v>
      </c>
      <c r="C11" t="s">
        <v>44</v>
      </c>
      <c r="D11" t="s">
        <v>19</v>
      </c>
      <c r="E11" s="5">
        <v>4</v>
      </c>
      <c r="F11" s="5">
        <v>8</v>
      </c>
      <c r="G11" s="5">
        <f t="shared" si="0"/>
        <v>4</v>
      </c>
    </row>
    <row r="12" spans="1:7" x14ac:dyDescent="0.25">
      <c r="A12">
        <v>8</v>
      </c>
      <c r="B12" t="s">
        <v>36</v>
      </c>
      <c r="C12" t="s">
        <v>45</v>
      </c>
      <c r="D12" t="s">
        <v>19</v>
      </c>
      <c r="E12" s="5">
        <v>7.5</v>
      </c>
      <c r="F12" s="5">
        <v>12</v>
      </c>
      <c r="G12" s="5">
        <f t="shared" si="0"/>
        <v>4.5</v>
      </c>
    </row>
    <row r="13" spans="1:7" x14ac:dyDescent="0.25">
      <c r="A13">
        <v>9</v>
      </c>
      <c r="B13" t="s">
        <v>40</v>
      </c>
      <c r="C13" t="s">
        <v>44</v>
      </c>
      <c r="D13" t="s">
        <v>41</v>
      </c>
      <c r="E13" s="5">
        <v>1.25</v>
      </c>
      <c r="F13" s="5">
        <v>3.5</v>
      </c>
      <c r="G13" s="5">
        <f t="shared" si="0"/>
        <v>2.25</v>
      </c>
    </row>
    <row r="14" spans="1:7" x14ac:dyDescent="0.25">
      <c r="A14">
        <v>10</v>
      </c>
      <c r="B14" t="s">
        <v>42</v>
      </c>
      <c r="C14" t="s">
        <v>46</v>
      </c>
      <c r="D14" t="s">
        <v>19</v>
      </c>
      <c r="E14" s="5">
        <v>15</v>
      </c>
      <c r="F14" s="5">
        <v>25</v>
      </c>
      <c r="G14" s="5">
        <f t="shared" si="0"/>
        <v>10</v>
      </c>
    </row>
  </sheetData>
  <autoFilter ref="A4:G14" xr:uid="{7FE860C1-792A-445C-A73B-F507453FB63A}">
    <sortState xmlns:xlrd2="http://schemas.microsoft.com/office/spreadsheetml/2017/richdata2" ref="A5:G14">
      <sortCondition ref="A4:A14"/>
    </sortState>
  </autoFilter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MENU</vt:lpstr>
      <vt:lpstr>Factura</vt:lpstr>
      <vt:lpstr>Hoja1</vt:lpstr>
      <vt:lpstr>CLIENTES</vt:lpstr>
      <vt:lpstr>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BOSS</cp:lastModifiedBy>
  <cp:lastPrinted>2022-03-17T02:07:24Z</cp:lastPrinted>
  <dcterms:created xsi:type="dcterms:W3CDTF">2022-03-09T01:15:51Z</dcterms:created>
  <dcterms:modified xsi:type="dcterms:W3CDTF">2022-03-18T00:53:57Z</dcterms:modified>
</cp:coreProperties>
</file>